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15"/>
  <workbookPr/>
  <mc:AlternateContent xmlns:mc="http://schemas.openxmlformats.org/markup-compatibility/2006">
    <mc:Choice Requires="x15">
      <x15ac:absPath xmlns:x15ac="http://schemas.microsoft.com/office/spreadsheetml/2010/11/ac" url="C:\Users\SAR\Desktop\DAFEFI\CUENTA PUBLICA\2020\3ER TRIMESTRE\INFORME TERCER TRIMESTRE 2020 ARCHIVOS\DATOS ABIERTOS 30092020\"/>
    </mc:Choice>
  </mc:AlternateContent>
  <xr:revisionPtr revIDLastSave="0" documentId="8_{F21BFE7D-CB33-41B7-842C-F58D0EBDACDF}" xr6:coauthVersionLast="46" xr6:coauthVersionMax="46" xr10:uidLastSave="{00000000-0000-0000-0000-000000000000}"/>
  <bookViews>
    <workbookView xWindow="-120" yWindow="-120" windowWidth="21840" windowHeight="13740" tabRatio="500" xr2:uid="{00000000-000D-0000-FFFF-FFFF00000000}"/>
  </bookViews>
  <sheets>
    <sheet name="Hoja1" sheetId="2" r:id="rId1"/>
  </sheets>
  <externalReferences>
    <externalReference r:id="rId2"/>
  </externalReferences>
  <definedNames>
    <definedName name="_xlnm.Print_Area" localSheetId="0">Hoja1!$A$1:$J$41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F27" i="2"/>
  <c r="F17" i="2"/>
  <c r="F13" i="2"/>
  <c r="F11" i="2"/>
  <c r="H27" i="2"/>
  <c r="I27" i="2"/>
  <c r="H13" i="2"/>
  <c r="I13" i="2" s="1"/>
  <c r="G29" i="2"/>
  <c r="H29" i="2"/>
  <c r="I29" i="2"/>
  <c r="G23" i="2"/>
  <c r="H23" i="2"/>
  <c r="I23" i="2"/>
  <c r="G25" i="2"/>
  <c r="H25" i="2"/>
  <c r="I25" i="2"/>
  <c r="G21" i="2"/>
  <c r="H21" i="2"/>
  <c r="I21" i="2"/>
  <c r="G19" i="2"/>
  <c r="H19" i="2"/>
  <c r="I19" i="2"/>
  <c r="G17" i="2"/>
  <c r="H17" i="2"/>
  <c r="I17" i="2"/>
  <c r="G15" i="2"/>
  <c r="H15" i="2"/>
  <c r="I15" i="2"/>
  <c r="G11" i="2"/>
  <c r="H11" i="2"/>
  <c r="I11" i="2"/>
  <c r="E25" i="2"/>
  <c r="F25" i="2"/>
  <c r="E23" i="2"/>
  <c r="F23" i="2" s="1"/>
  <c r="E21" i="2"/>
  <c r="F21" i="2" s="1"/>
  <c r="E19" i="2"/>
  <c r="F19" i="2"/>
  <c r="E15" i="2"/>
  <c r="E31" i="2"/>
  <c r="D31" i="2"/>
  <c r="G31" i="2"/>
  <c r="F15" i="2"/>
  <c r="F31" i="2"/>
  <c r="H31" i="2"/>
  <c r="I31" i="2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<sst xmlns="http://schemas.openxmlformats.org/spreadsheetml/2006/main" count="33" uniqueCount="33">
  <si>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</si>
  <si>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ESTADO  ANALITICO DE INGRESOS</t>
  </si>
  <si>
    <t xml:space="preserve">DEL  1o.  ENERO  AL  30  DE  SEPTIEMBRE  DEL  AÑO  2020  </t>
  </si>
  <si>
    <t xml:space="preserve"> ( pesos )</t>
  </si>
  <si>
    <t xml:space="preserve">
RUBRO DE INGRESOS</t>
  </si>
  <si>
    <t>INGRESOS</t>
  </si>
  <si>
    <t xml:space="preserve"> ESTIMADO
</t>
  </si>
  <si>
    <t xml:space="preserve">AMPLIACIONES Y REDUCCIONES
</t>
  </si>
  <si>
    <t xml:space="preserve">MODIFICADO
</t>
  </si>
  <si>
    <t xml:space="preserve"> DEVENGADO
</t>
  </si>
  <si>
    <t xml:space="preserve"> RECAUDADO
</t>
  </si>
  <si>
    <t>DIFERENCIA</t>
  </si>
  <si>
    <t>(1)</t>
  </si>
  <si>
    <t>(2)</t>
  </si>
  <si>
    <t>(3=1 + 2)</t>
  </si>
  <si>
    <t>(4)</t>
  </si>
  <si>
    <t>(5)</t>
  </si>
  <si>
    <t>(6=5 - 1)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</si>
  <si>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</si>
  <si>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</si>
  <si>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</si>
  <si>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</si>
  <si>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</si>
  <si>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</si>
  <si>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</si>
  <si>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</si>
  <si>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</si>
  <si>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</si>
  <si>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</si>
  <si>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</si>
  <si>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Morelia, Michoacán, 12 de noviembre de 2020</t>
  </si>
  <si>
    <t>C.P. SALVADOR AGUIRRE ROMERO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</si>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</sst>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3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7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6" fillId="0" borderId="0" applyFont="0" applyFill="0" applyBorder="0" applyAlignment="0" applyProtection="0">
      <alignment vertical="top"/>
    </xf>
  </cellStyleXfs>
  <cellXfs count="64">
    <xf numFmtId="0" fontId="0" fillId="0" borderId="0" xfId="0">
      <alignment vertical="top"/>
    </xf>
    <xf numFmtId="0" fontId="0" fillId="0" borderId="0" xfId="0" applyBorder="1">
      <alignment vertical="top"/>
    </xf>
    <xf numFmtId="0" fontId="5" fillId="0" borderId="0" xfId="0" applyFont="1" applyAlignment="1">
      <alignment vertical="top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 readingOrder="1"/>
    </xf>
    <xf numFmtId="0" fontId="0" fillId="2" borderId="0" xfId="0" applyFill="1" applyBorder="1">
      <alignment vertical="top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4" fillId="2" borderId="1" xfId="0" applyNumberFormat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0" fillId="0" borderId="0" xfId="0" applyNumberFormat="1">
      <alignment vertical="top"/>
    </xf>
    <xf numFmtId="43" fontId="5" fillId="0" borderId="0" xfId="0" applyNumberFormat="1" applyFont="1" applyAlignment="1">
      <alignment horizontal="center" vertical="top" wrapText="1" readingOrder="1"/>
    </xf>
    <xf numFmtId="164" fontId="4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4" fillId="3" borderId="0" xfId="0" applyFont="1" applyFill="1" applyBorder="1" applyAlignment="1">
      <alignment horizontal="left" vertical="center"/>
    </xf>
    <xf numFmtId="43" fontId="4" fillId="3" borderId="0" xfId="0" applyNumberFormat="1" applyFont="1" applyFill="1" applyBorder="1" applyAlignment="1">
      <alignment vertical="center"/>
    </xf>
    <xf numFmtId="43" fontId="4" fillId="3" borderId="0" xfId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top"/>
    </xf>
    <xf numFmtId="43" fontId="4" fillId="3" borderId="0" xfId="1" applyFont="1" applyFill="1" applyBorder="1" applyAlignment="1">
      <alignment vertical="top"/>
    </xf>
    <xf numFmtId="4" fontId="4" fillId="3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43" fontId="8" fillId="4" borderId="3" xfId="0" applyNumberFormat="1" applyFont="1" applyFill="1" applyBorder="1" applyAlignment="1">
      <alignment vertical="center"/>
    </xf>
    <xf numFmtId="4" fontId="4" fillId="3" borderId="0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top"/>
    </xf>
    <xf numFmtId="0" fontId="0" fillId="2" borderId="2" xfId="0" applyFill="1" applyBorder="1">
      <alignment vertical="top"/>
    </xf>
    <xf numFmtId="0" fontId="0" fillId="4" borderId="4" xfId="0" applyFill="1" applyBorder="1">
      <alignment vertical="top"/>
    </xf>
    <xf numFmtId="0" fontId="5" fillId="3" borderId="5" xfId="0" applyFont="1" applyFill="1" applyBorder="1" applyAlignment="1">
      <alignment horizontal="center" vertical="center" wrapText="1" readingOrder="1"/>
    </xf>
    <xf numFmtId="49" fontId="5" fillId="3" borderId="6" xfId="0" applyNumberFormat="1" applyFont="1" applyFill="1" applyBorder="1" applyAlignment="1">
      <alignment horizontal="center" vertical="top" wrapText="1" readingOrder="1"/>
    </xf>
    <xf numFmtId="49" fontId="5" fillId="3" borderId="7" xfId="0" applyNumberFormat="1" applyFont="1" applyFill="1" applyBorder="1" applyAlignment="1">
      <alignment horizontal="center" vertical="top" wrapText="1" readingOrder="1"/>
    </xf>
    <xf numFmtId="0" fontId="5" fillId="3" borderId="7" xfId="0" applyFont="1" applyFill="1" applyBorder="1" applyAlignment="1">
      <alignment horizontal="center" vertical="top" wrapText="1" readingOrder="1"/>
    </xf>
    <xf numFmtId="0" fontId="2" fillId="0" borderId="0" xfId="0" applyFont="1">
      <alignment vertical="top"/>
    </xf>
    <xf numFmtId="165" fontId="4" fillId="2" borderId="8" xfId="0" applyNumberFormat="1" applyFont="1" applyFill="1" applyBorder="1" applyAlignment="1">
      <alignment vertical="center"/>
    </xf>
    <xf numFmtId="165" fontId="4" fillId="2" borderId="9" xfId="0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top"/>
    </xf>
    <xf numFmtId="0" fontId="0" fillId="0" borderId="0" xfId="0" applyAlignment="1"/>
    <xf numFmtId="0" fontId="12" fillId="0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top" wrapText="1" readingOrder="1"/>
    </xf>
    <xf numFmtId="0" fontId="1" fillId="3" borderId="4" xfId="0" applyFont="1" applyFill="1" applyBorder="1" applyAlignment="1">
      <alignment horizontal="center" vertical="top" wrapText="1" readingOrder="1"/>
    </xf>
    <xf numFmtId="0" fontId="1" fillId="3" borderId="3" xfId="0" applyFont="1" applyFill="1" applyBorder="1" applyAlignment="1">
      <alignment horizontal="center" vertical="top" wrapText="1" readingOrder="1"/>
    </xf>
    <xf numFmtId="0" fontId="1" fillId="3" borderId="6" xfId="0" applyFont="1" applyFill="1" applyBorder="1" applyAlignment="1">
      <alignment horizontal="center" vertical="top" wrapText="1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5" fillId="3" borderId="8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9" xfId="0" applyFont="1" applyFill="1" applyBorder="1" applyAlignment="1">
      <alignment horizontal="center" vertical="center" wrapText="1" readingOrder="1"/>
    </xf>
    <xf numFmtId="0" fontId="5" fillId="3" borderId="14" xfId="0" applyFont="1" applyFill="1" applyBorder="1" applyAlignment="1">
      <alignment horizontal="center" vertical="center" wrapText="1" readingOrder="1"/>
    </xf>
    <xf numFmtId="0" fontId="5" fillId="3" borderId="15" xfId="0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165" fontId="8" fillId="4" borderId="11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43" fontId="8" fillId="4" borderId="4" xfId="0" applyNumberFormat="1" applyFont="1" applyFill="1" applyBorder="1" applyAlignment="1">
      <alignment horizontal="left" vertical="center"/>
    </xf>
    <xf numFmtId="43" fontId="8" fillId="4" borderId="3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85725</xdr:rowOff>
    </xdr:from>
    <xdr:to>
      <xdr:col>2</xdr:col>
      <xdr:colOff>381000</xdr:colOff>
      <xdr:row>5</xdr:row>
      <xdr:rowOff>123825</xdr:rowOff>
    </xdr:to>
    <xdr:pic>
      <xdr:nvPicPr>
        <xdr:cNvPr id="67905" name="Picture 1025">
          <a:extLst>
            <a:ext uri="{FF2B5EF4-FFF2-40B4-BE49-F238E27FC236}">
              <a16:creationId xmlns:a16="http://schemas.microsoft.com/office/drawing/2014/main" id="{93BD2318-862F-421B-8B4A-F3943C23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37</xdr:row>
      <xdr:rowOff>28576</xdr:rowOff>
    </xdr:from>
    <xdr:to>
      <xdr:col>3</xdr:col>
      <xdr:colOff>752475</xdr:colOff>
      <xdr:row>39</xdr:row>
      <xdr:rowOff>38100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EE140F5A-3A59-45CE-AD72-B77E2550EE08}"/>
            </a:ext>
          </a:extLst>
        </xdr:cNvPr>
        <xdr:cNvSpPr/>
      </xdr:nvSpPr>
      <xdr:spPr bwMode="auto">
        <a:xfrm>
          <a:off x="142876" y="7467601"/>
          <a:ext cx="3343274" cy="39052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/>
            <a:t>LIC. CARLOS MALDONADO MENDOZA</a:t>
          </a:r>
        </a:p>
        <a:p>
          <a:pPr algn="ctr"/>
          <a:r>
            <a:rPr lang="es-MX" sz="1100"/>
            <a:t>SECRETARIO DE FINANZAS Y ADMINISTRACION</a:t>
          </a:r>
        </a:p>
      </xdr:txBody>
    </xdr:sp>
    <xdr:clientData/>
  </xdr:twoCellAnchor>
  <xdr:twoCellAnchor>
    <xdr:from>
      <xdr:col>1</xdr:col>
      <xdr:colOff>304800</xdr:colOff>
      <xdr:row>37</xdr:row>
      <xdr:rowOff>9525</xdr:rowOff>
    </xdr:from>
    <xdr:to>
      <xdr:col>4</xdr:col>
      <xdr:colOff>28575</xdr:colOff>
      <xdr:row>37</xdr:row>
      <xdr:rowOff>28575</xdr:rowOff>
    </xdr:to>
    <xdr:cxnSp macro="">
      <xdr:nvCxnSpPr>
        <xdr:cNvPr id="67907" name="Conector recto 7">
          <a:extLst>
            <a:ext uri="{FF2B5EF4-FFF2-40B4-BE49-F238E27FC236}">
              <a16:creationId xmlns:a16="http://schemas.microsoft.com/office/drawing/2014/main" id="{1DC6D407-5E66-4FF3-8C9D-D18D26356531}"/>
            </a:ext>
          </a:extLst>
        </xdr:cNvPr>
        <xdr:cNvCxnSpPr>
          <a:cxnSpLocks noChangeShapeType="1"/>
        </xdr:cNvCxnSpPr>
      </xdr:nvCxnSpPr>
      <xdr:spPr bwMode="auto">
        <a:xfrm>
          <a:off x="361950" y="6400800"/>
          <a:ext cx="3629025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533400</xdr:colOff>
      <xdr:row>37</xdr:row>
      <xdr:rowOff>19050</xdr:rowOff>
    </xdr:from>
    <xdr:to>
      <xdr:col>8</xdr:col>
      <xdr:colOff>447675</xdr:colOff>
      <xdr:row>37</xdr:row>
      <xdr:rowOff>28575</xdr:rowOff>
    </xdr:to>
    <xdr:cxnSp macro="">
      <xdr:nvCxnSpPr>
        <xdr:cNvPr id="67908" name="Conector recto 4">
          <a:extLst>
            <a:ext uri="{FF2B5EF4-FFF2-40B4-BE49-F238E27FC236}">
              <a16:creationId xmlns:a16="http://schemas.microsoft.com/office/drawing/2014/main" id="{9A632674-624D-48B2-9FDD-4ED221044C59}"/>
            </a:ext>
          </a:extLst>
        </xdr:cNvPr>
        <xdr:cNvCxnSpPr>
          <a:cxnSpLocks noChangeShapeType="1"/>
        </xdr:cNvCxnSpPr>
      </xdr:nvCxnSpPr>
      <xdr:spPr bwMode="auto">
        <a:xfrm>
          <a:off x="6877050" y="6410325"/>
          <a:ext cx="2219325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2DO%20trim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v"/>
      <sheetName val="analit dev"/>
      <sheetName val="res comp dev trim"/>
      <sheetName val="analit comp treimestral"/>
      <sheetName val="resumen comp ley de ing dev"/>
      <sheetName val="anali ley ing trim "/>
    </sheetNames>
    <sheetDataSet>
      <sheetData sheetId="0"/>
      <sheetData sheetId="1"/>
      <sheetData sheetId="2"/>
      <sheetData sheetId="3"/>
      <sheetData sheetId="4">
        <row r="11">
          <cell r="I11">
            <v>1510862793.0100002</v>
          </cell>
        </row>
        <row r="12">
          <cell r="F12">
            <v>37030459.899999999</v>
          </cell>
          <cell r="I12">
            <v>38161630.899999999</v>
          </cell>
        </row>
        <row r="13">
          <cell r="I13">
            <v>1274021225.03</v>
          </cell>
        </row>
        <row r="14">
          <cell r="F14">
            <v>1778196.8600000101</v>
          </cell>
          <cell r="I14">
            <v>118339195.39999999</v>
          </cell>
        </row>
        <row r="15">
          <cell r="F15">
            <v>44978136.460000001</v>
          </cell>
          <cell r="I15">
            <v>90430770.620000005</v>
          </cell>
        </row>
        <row r="16">
          <cell r="F16">
            <v>3957677.31</v>
          </cell>
          <cell r="I16">
            <v>17799183.289999999</v>
          </cell>
        </row>
        <row r="17">
          <cell r="F17">
            <v>2688888587.6699996</v>
          </cell>
          <cell r="I17">
            <v>54844202648.379997</v>
          </cell>
        </row>
        <row r="22">
          <cell r="I22">
            <v>25032330.260000002</v>
          </cell>
        </row>
        <row r="23">
          <cell r="I23">
            <v>2045000000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showGridLines="0" tabSelected="1" zoomScaleNormal="100" zoomScaleSheetLayoutView="100" workbookViewId="0"/>
  </sheetViews>
  <sheetFormatPr defaultColWidth="11.42578125" defaultRowHeight="12.75"/>
  <cols>
    <col min="1" max="1" width="0.85546875" customWidth="1"/>
    <col min="2" max="2" width="6.28515625" customWidth="1"/>
    <col min="3" max="3" width="34.7109375" customWidth="1"/>
    <col min="4" max="4" width="17.5703125" bestFit="1" customWidth="1"/>
    <col min="5" max="5" width="17.140625" customWidth="1"/>
    <col min="6" max="6" width="18.5703125" bestFit="1" customWidth="1"/>
    <col min="7" max="7" width="17.5703125" bestFit="1" customWidth="1"/>
    <col min="8" max="8" width="17" customWidth="1"/>
    <col min="9" max="9" width="15" customWidth="1"/>
    <col min="10" max="10" width="0.85546875" customWidth="1"/>
  </cols>
  <sheetData>
    <row r="1" spans="2:9" ht="5.25" customHeight="1"/>
    <row r="2" spans="2:9" s="40" customFormat="1" ht="15.75" customHeight="1">
      <c r="B2" s="57" t="s">
        <v>0</v>
      </c>
      <c r="C2" s="57"/>
      <c r="D2" s="57"/>
      <c r="E2" s="57"/>
      <c r="F2" s="57"/>
      <c r="G2" s="57"/>
      <c r="H2" s="57"/>
      <c r="I2" s="57"/>
    </row>
    <row r="3" spans="2:9" s="40" customFormat="1">
      <c r="B3" s="58" t="s">
        <v>1</v>
      </c>
      <c r="C3" s="58"/>
      <c r="D3" s="58"/>
      <c r="E3" s="58"/>
      <c r="F3" s="58"/>
      <c r="G3" s="58"/>
      <c r="H3" s="58"/>
      <c r="I3" s="58"/>
    </row>
    <row r="4" spans="2:9" s="40" customFormat="1" ht="12.75" customHeight="1">
      <c r="B4" s="59" t="s">
        <v>2</v>
      </c>
      <c r="C4" s="59"/>
      <c r="D4" s="59"/>
      <c r="E4" s="59"/>
      <c r="F4" s="59"/>
      <c r="G4" s="59"/>
      <c r="H4" s="59"/>
      <c r="I4" s="59"/>
    </row>
    <row r="5" spans="2:9" s="40" customFormat="1" ht="5.25" customHeight="1">
      <c r="B5" s="53"/>
      <c r="C5" s="53"/>
      <c r="D5" s="53"/>
      <c r="E5" s="53"/>
      <c r="F5" s="53"/>
      <c r="G5" s="53"/>
      <c r="H5" s="53"/>
      <c r="I5" s="53"/>
    </row>
    <row r="6" spans="2:9" s="40" customFormat="1">
      <c r="B6" s="54" t="s">
        <v>3</v>
      </c>
      <c r="C6" s="54"/>
      <c r="D6" s="54"/>
      <c r="E6" s="54"/>
      <c r="F6" s="54"/>
      <c r="G6" s="54"/>
      <c r="H6" s="54"/>
      <c r="I6" s="54"/>
    </row>
    <row r="7" spans="2:9" s="40" customFormat="1" ht="6" customHeight="1">
      <c r="B7" s="42"/>
      <c r="C7" s="42"/>
      <c r="D7" s="41"/>
      <c r="E7" s="41"/>
      <c r="F7" s="41"/>
      <c r="G7" s="41"/>
      <c r="H7" s="41"/>
      <c r="I7" s="41"/>
    </row>
    <row r="8" spans="2:9" ht="12.75" customHeight="1">
      <c r="B8" s="47" t="s">
        <v>4</v>
      </c>
      <c r="C8" s="48"/>
      <c r="D8" s="44" t="s">
        <v>5</v>
      </c>
      <c r="E8" s="45"/>
      <c r="F8" s="45"/>
      <c r="G8" s="45"/>
      <c r="H8" s="45"/>
      <c r="I8" s="46"/>
    </row>
    <row r="9" spans="2:9" ht="39" customHeight="1">
      <c r="B9" s="49"/>
      <c r="C9" s="50"/>
      <c r="D9" s="31" t="s">
        <v>6</v>
      </c>
      <c r="E9" s="31" t="s">
        <v>7</v>
      </c>
      <c r="F9" s="31" t="s">
        <v>8</v>
      </c>
      <c r="G9" s="31" t="s">
        <v>9</v>
      </c>
      <c r="H9" s="31" t="s">
        <v>10</v>
      </c>
      <c r="I9" s="31" t="s">
        <v>11</v>
      </c>
    </row>
    <row r="10" spans="2:9" ht="12" customHeight="1">
      <c r="B10" s="51"/>
      <c r="C10" s="52"/>
      <c r="D10" s="32" t="s">
        <v>12</v>
      </c>
      <c r="E10" s="33" t="s">
        <v>13</v>
      </c>
      <c r="F10" s="34" t="s">
        <v>14</v>
      </c>
      <c r="G10" s="33" t="s">
        <v>15</v>
      </c>
      <c r="H10" s="33" t="s">
        <v>16</v>
      </c>
      <c r="I10" s="34" t="s">
        <v>17</v>
      </c>
    </row>
    <row r="11" spans="2:9">
      <c r="B11" s="28"/>
      <c r="C11" s="6" t="s">
        <v>18</v>
      </c>
      <c r="D11" s="9">
        <v>1583986418</v>
      </c>
      <c r="E11" s="14">
        <v>0</v>
      </c>
      <c r="F11" s="9">
        <f>SUM(D11:E11)</f>
        <v>1583986418</v>
      </c>
      <c r="G11" s="9">
        <f>'[1]resumen comp ley de ing dev'!$I$11</f>
        <v>1510862793.0100002</v>
      </c>
      <c r="H11" s="9">
        <f>G11</f>
        <v>1510862793.0100002</v>
      </c>
      <c r="I11" s="36">
        <f>H11-D11</f>
        <v>-73123624.989999771</v>
      </c>
    </row>
    <row r="12" spans="2:9">
      <c r="B12" s="29"/>
      <c r="C12" s="5"/>
      <c r="D12" s="7"/>
      <c r="E12" s="7"/>
      <c r="F12" s="7"/>
      <c r="G12" s="7"/>
      <c r="H12" s="7"/>
      <c r="I12" s="8"/>
    </row>
    <row r="13" spans="2:9">
      <c r="B13" s="19"/>
      <c r="C13" s="16" t="s">
        <v>19</v>
      </c>
      <c r="D13" s="25">
        <v>0</v>
      </c>
      <c r="E13" s="25">
        <v>0</v>
      </c>
      <c r="F13" s="25">
        <f>SUM(D13:E13)</f>
        <v>0</v>
      </c>
      <c r="G13" s="25">
        <v>0</v>
      </c>
      <c r="H13" s="25">
        <f>G13</f>
        <v>0</v>
      </c>
      <c r="I13" s="26">
        <f>H13-D13</f>
        <v>0</v>
      </c>
    </row>
    <row r="14" spans="2:9">
      <c r="B14" s="29"/>
      <c r="C14" s="5"/>
      <c r="D14" s="7"/>
      <c r="E14" s="7"/>
      <c r="F14" s="7"/>
      <c r="G14" s="7"/>
      <c r="H14" s="7"/>
      <c r="I14" s="8"/>
    </row>
    <row r="15" spans="2:9">
      <c r="B15" s="28"/>
      <c r="C15" s="6" t="s">
        <v>20</v>
      </c>
      <c r="D15" s="14">
        <v>0</v>
      </c>
      <c r="E15" s="9">
        <f>'[1]resumen comp ley de ing dev'!$F$12</f>
        <v>37030459.899999999</v>
      </c>
      <c r="F15" s="9">
        <f>SUM(D15:E15)</f>
        <v>37030459.899999999</v>
      </c>
      <c r="G15" s="9">
        <f>'[1]resumen comp ley de ing dev'!$I$12</f>
        <v>38161630.899999999</v>
      </c>
      <c r="H15" s="9">
        <f>G15</f>
        <v>38161630.899999999</v>
      </c>
      <c r="I15" s="10">
        <f>H15-D15</f>
        <v>38161630.899999999</v>
      </c>
    </row>
    <row r="16" spans="2:9">
      <c r="B16" s="29"/>
      <c r="C16" s="5"/>
      <c r="D16" s="7"/>
      <c r="E16" s="7"/>
      <c r="F16" s="7"/>
      <c r="G16" s="7"/>
      <c r="H16" s="7"/>
      <c r="I16" s="8"/>
    </row>
    <row r="17" spans="2:10">
      <c r="B17" s="19"/>
      <c r="C17" s="16" t="s">
        <v>21</v>
      </c>
      <c r="D17" s="17">
        <v>2131359559</v>
      </c>
      <c r="E17" s="39">
        <v>0</v>
      </c>
      <c r="F17" s="25">
        <f>SUM(D17:E17)</f>
        <v>2131359559</v>
      </c>
      <c r="G17" s="17">
        <f>'[1]resumen comp ley de ing dev'!$I$13</f>
        <v>1274021225.03</v>
      </c>
      <c r="H17" s="18">
        <f>G17</f>
        <v>1274021225.03</v>
      </c>
      <c r="I17" s="38">
        <f>H17-D17</f>
        <v>-857338333.97000003</v>
      </c>
    </row>
    <row r="18" spans="2:10">
      <c r="B18" s="29"/>
      <c r="C18" s="5"/>
      <c r="D18" s="7"/>
      <c r="E18" s="7"/>
      <c r="F18" s="7"/>
      <c r="G18" s="7"/>
      <c r="H18" s="7"/>
      <c r="I18" s="8"/>
    </row>
    <row r="19" spans="2:10">
      <c r="B19" s="28"/>
      <c r="C19" s="6" t="s">
        <v>22</v>
      </c>
      <c r="D19" s="11">
        <v>34646377</v>
      </c>
      <c r="E19" s="11">
        <f>'[1]resumen comp ley de ing dev'!$F$14</f>
        <v>1778196.8600000101</v>
      </c>
      <c r="F19" s="9">
        <f>SUM(D19:E19)</f>
        <v>36424573.860000007</v>
      </c>
      <c r="G19" s="11">
        <f>'[1]resumen comp ley de ing dev'!$I$14</f>
        <v>118339195.39999999</v>
      </c>
      <c r="H19" s="11">
        <f>G19</f>
        <v>118339195.39999999</v>
      </c>
      <c r="I19" s="10">
        <f>H19-D19</f>
        <v>83692818.399999991</v>
      </c>
    </row>
    <row r="20" spans="2:10">
      <c r="B20" s="29"/>
      <c r="C20" s="5"/>
      <c r="D20" s="7"/>
      <c r="E20" s="7"/>
      <c r="F20" s="7"/>
      <c r="G20" s="7"/>
      <c r="H20" s="7"/>
      <c r="I20" s="8"/>
    </row>
    <row r="21" spans="2:10">
      <c r="B21" s="19"/>
      <c r="C21" s="16" t="s">
        <v>23</v>
      </c>
      <c r="D21" s="18">
        <v>55549554</v>
      </c>
      <c r="E21" s="18">
        <f>'[1]resumen comp ley de ing dev'!$F$15</f>
        <v>44978136.460000001</v>
      </c>
      <c r="F21" s="25">
        <f>SUM(D21:E21)</f>
        <v>100527690.46000001</v>
      </c>
      <c r="G21" s="18">
        <f>'[1]resumen comp ley de ing dev'!$I$15</f>
        <v>90430770.620000005</v>
      </c>
      <c r="H21" s="18">
        <f>G21</f>
        <v>90430770.620000005</v>
      </c>
      <c r="I21" s="38">
        <f>H21-D21</f>
        <v>34881216.620000005</v>
      </c>
    </row>
    <row r="22" spans="2:10">
      <c r="B22" s="29"/>
      <c r="C22" s="5"/>
      <c r="D22" s="7"/>
      <c r="E22" s="7"/>
      <c r="F22" s="7"/>
      <c r="G22" s="7"/>
      <c r="H22" s="7"/>
      <c r="I22" s="8"/>
    </row>
    <row r="23" spans="2:10" ht="18">
      <c r="B23" s="28"/>
      <c r="C23" s="22" t="s">
        <v>24</v>
      </c>
      <c r="D23" s="9">
        <v>74762970</v>
      </c>
      <c r="E23" s="9">
        <f>'[1]resumen comp ley de ing dev'!$F$16</f>
        <v>3957677.31</v>
      </c>
      <c r="F23" s="9">
        <f>SUM(D23:E23)</f>
        <v>78720647.310000002</v>
      </c>
      <c r="G23" s="9">
        <f>'[1]resumen comp ley de ing dev'!$I$16+'[1]resumen comp ley de ing dev'!$I$22</f>
        <v>42831513.549999997</v>
      </c>
      <c r="H23" s="9">
        <f>G23</f>
        <v>42831513.549999997</v>
      </c>
      <c r="I23" s="37">
        <f>H23-D23</f>
        <v>-31931456.450000003</v>
      </c>
    </row>
    <row r="24" spans="2:10">
      <c r="B24" s="29"/>
      <c r="C24" s="5"/>
      <c r="D24" s="7"/>
      <c r="E24" s="7"/>
      <c r="F24" s="7"/>
      <c r="G24" s="7"/>
      <c r="H24" s="7"/>
      <c r="I24" s="8"/>
    </row>
    <row r="25" spans="2:10" ht="27">
      <c r="B25" s="19"/>
      <c r="C25" s="23" t="s">
        <v>25</v>
      </c>
      <c r="D25" s="17">
        <v>67944599070</v>
      </c>
      <c r="E25" s="17">
        <f>'[1]resumen comp ley de ing dev'!$F$17</f>
        <v>2688888587.6699996</v>
      </c>
      <c r="F25" s="25">
        <f>SUM(D25:E25)</f>
        <v>70633487657.669998</v>
      </c>
      <c r="G25" s="17">
        <f>'[1]resumen comp ley de ing dev'!$I$17</f>
        <v>54844202648.379997</v>
      </c>
      <c r="H25" s="17">
        <f>G25</f>
        <v>54844202648.379997</v>
      </c>
      <c r="I25" s="38">
        <f>H25-D25</f>
        <v>-13100396421.620003</v>
      </c>
    </row>
    <row r="26" spans="2:10">
      <c r="B26" s="29"/>
      <c r="C26" s="5"/>
      <c r="D26" s="7"/>
      <c r="E26" s="7"/>
      <c r="F26" s="7"/>
      <c r="G26" s="7"/>
      <c r="H26" s="7"/>
      <c r="I26" s="8"/>
    </row>
    <row r="27" spans="2:10" ht="18">
      <c r="B27" s="28"/>
      <c r="C27" s="22" t="s">
        <v>26</v>
      </c>
      <c r="D27" s="14">
        <v>0</v>
      </c>
      <c r="E27" s="14">
        <v>0</v>
      </c>
      <c r="F27" s="14">
        <f>SUM(D27:E27)</f>
        <v>0</v>
      </c>
      <c r="G27" s="14">
        <v>0</v>
      </c>
      <c r="H27" s="14">
        <f>G27</f>
        <v>0</v>
      </c>
      <c r="I27" s="27">
        <f>H27-D27</f>
        <v>0</v>
      </c>
    </row>
    <row r="28" spans="2:10">
      <c r="B28" s="29"/>
      <c r="C28" s="5"/>
      <c r="D28" s="7"/>
      <c r="E28" s="7"/>
      <c r="F28" s="7"/>
      <c r="G28" s="7"/>
      <c r="H28" s="7"/>
      <c r="I28" s="8"/>
    </row>
    <row r="29" spans="2:10">
      <c r="B29" s="19"/>
      <c r="C29" s="16" t="s">
        <v>27</v>
      </c>
      <c r="D29" s="20">
        <v>4090000000</v>
      </c>
      <c r="E29" s="39">
        <v>0</v>
      </c>
      <c r="F29" s="25">
        <f>SUM(D29:E29)</f>
        <v>4090000000</v>
      </c>
      <c r="G29" s="39">
        <f>'[1]resumen comp ley de ing dev'!$I$23</f>
        <v>2045000000</v>
      </c>
      <c r="H29" s="21">
        <f>G29</f>
        <v>2045000000</v>
      </c>
      <c r="I29" s="38">
        <f>H29-D29</f>
        <v>-2045000000</v>
      </c>
    </row>
    <row r="30" spans="2:10">
      <c r="B30" s="29"/>
      <c r="C30" s="5"/>
      <c r="D30" s="7"/>
      <c r="E30" s="7"/>
      <c r="F30" s="7"/>
      <c r="G30" s="7"/>
      <c r="H30" s="7"/>
      <c r="I30" s="8"/>
    </row>
    <row r="31" spans="2:10">
      <c r="B31" s="30"/>
      <c r="C31" s="24" t="s">
        <v>28</v>
      </c>
      <c r="D31" s="24">
        <f>SUM(D11:D29)</f>
        <v>75914903948</v>
      </c>
      <c r="E31" s="24">
        <f>SUM(E11:E29)</f>
        <v>2776633058.1999998</v>
      </c>
      <c r="F31" s="24">
        <f>SUM(F11:F29)</f>
        <v>78691537006.199997</v>
      </c>
      <c r="G31" s="24">
        <f>SUM(G11:G29)</f>
        <v>59963849776.889999</v>
      </c>
      <c r="H31" s="24">
        <f>SUM(H11:H29)</f>
        <v>59963849776.889999</v>
      </c>
      <c r="I31" s="60">
        <f>H31-D31</f>
        <v>-15951054171.110001</v>
      </c>
    </row>
    <row r="32" spans="2:10" ht="12.75" customHeight="1">
      <c r="D32" s="12"/>
      <c r="G32" s="62" t="s">
        <v>29</v>
      </c>
      <c r="H32" s="63"/>
      <c r="I32" s="61"/>
      <c r="J32" s="2"/>
    </row>
    <row r="33" spans="3:10" ht="12.75" customHeight="1">
      <c r="D33" s="12"/>
      <c r="E33" s="12"/>
      <c r="F33" s="12"/>
      <c r="G33" s="12"/>
      <c r="J33" s="2"/>
    </row>
    <row r="34" spans="3:10">
      <c r="D34" s="12"/>
      <c r="E34" s="12"/>
      <c r="F34" s="12"/>
      <c r="G34" s="56" t="s">
        <v>30</v>
      </c>
      <c r="H34" s="56"/>
      <c r="I34" s="56"/>
      <c r="J34" s="35"/>
    </row>
    <row r="35" spans="3:10">
      <c r="E35" s="12"/>
      <c r="F35" s="12"/>
      <c r="G35" s="13"/>
      <c r="H35" s="43"/>
      <c r="I35" s="43"/>
    </row>
    <row r="36" spans="3:10">
      <c r="D36" s="12"/>
      <c r="F36" s="12"/>
      <c r="G36" s="13"/>
      <c r="H36" s="43"/>
      <c r="I36" s="43"/>
    </row>
    <row r="37" spans="3:10">
      <c r="D37" s="1"/>
      <c r="G37" s="15"/>
      <c r="H37" s="15"/>
      <c r="I37" s="15"/>
    </row>
    <row r="38" spans="3:10" ht="15">
      <c r="C38" s="3"/>
      <c r="D38" s="3"/>
      <c r="E38" s="3"/>
      <c r="G38" s="55" t="s">
        <v>31</v>
      </c>
      <c r="H38" s="55"/>
      <c r="I38" s="55"/>
    </row>
    <row r="39" spans="3:10" ht="15">
      <c r="C39" s="4"/>
      <c r="D39" s="4"/>
      <c r="E39" s="4"/>
      <c r="G39" s="55" t="s">
        <v>32</v>
      </c>
      <c r="H39" s="55"/>
      <c r="I39" s="55"/>
    </row>
    <row r="41" spans="3:10" ht="5.25" customHeight="1"/>
  </sheetData>
  <mergeCells count="12">
    <mergeCell ref="G39:I39"/>
    <mergeCell ref="G34:I34"/>
    <mergeCell ref="B2:I2"/>
    <mergeCell ref="B3:I3"/>
    <mergeCell ref="B4:I4"/>
    <mergeCell ref="I31:I32"/>
    <mergeCell ref="G32:H32"/>
    <mergeCell ref="D8:I8"/>
    <mergeCell ref="B8:C10"/>
    <mergeCell ref="B5:I5"/>
    <mergeCell ref="B6:I6"/>
    <mergeCell ref="G38:I38"/>
  </mergeCells>
  <printOptions horizontalCentered="1"/>
  <pageMargins left="0" right="0" top="0" bottom="0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SAR</cp:lastModifiedBy>
  <cp:revision/>
  <dcterms:created xsi:type="dcterms:W3CDTF">2017-08-04T05:39:45Z</dcterms:created>
  <dcterms:modified xsi:type="dcterms:W3CDTF">2021-02-19T20:29:52Z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9BEA2497F639C517C109DF9D3D8A72A06A11D7ED7919DC0FB36AD86A9F810E26977B36CD805811F7EE1CDFCE9C3F429D709931577284DCBAC6729103794A932EB6BD0B1CB2CFA6717DDD14A5FBB996C027AD7BD2E1B0457341DF4491F891A681E9443A734361CD07C3C85B968AA4B2781C480C131A4BF1DCCE0484255B1E266</vt:lpwstr>
  </property>
  <property fmtid="{D5CDD505-2E9C-101B-9397-08002B2CF9AE}" pid="7" name="Business Objects Context Information5">
    <vt:lpwstr>29C81B5BFF81AF9CC7D324BC4322DF59D9D32FD3A56BCA5F352EA310CEC1BA4B5D63E10CDEC28FAA1750BCAC94F4022A6DC8086AC25235C2A8109B7CB14F026CA3C1AEE604F68EF37946DAF6458DA909CE16EF48D51B3F51BFF4E0CFE94124ED82096E6A70F44FF1E00AE97A5BCDAB4AB687AB904BE461EC9AEDBA218610577</vt:lpwstr>
  </property>
  <property fmtid="{D5CDD505-2E9C-101B-9397-08002B2CF9AE}" pid="8" name="Business Objects Context Information6">
    <vt:lpwstr>B763CE21A4BA3225E991826394CCA99406F6D449B980425FFFA8472F240A1BFAC0179D16CCCD06B007BF4CC56C9AE0A24E787804C5F59DC0CA690B5F64B69A486D8AEA55</vt:lpwstr>
  </property>
</Properties>
</file>